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eazione Batt" sheetId="1" r:id="rId4"/>
  </sheets>
  <externalReferences>
    <externalReference r:id="rId5"/>
  </externalReferences>
  <definedNames>
    <definedName localSheetId="0" name="Igas">'Areazione Batt'!$C$14</definedName>
    <definedName localSheetId="0" name="Crt">'Areazione Batt'!$C$12</definedName>
    <definedName localSheetId="0" name="n">'Areazione Batt'!$C$18</definedName>
    <definedName name="Igas">#REF!</definedName>
    <definedName name="Crt">#REF!</definedName>
    <definedName localSheetId="0" name="Print_Area">'Areazione Batt'!$A$1:$W$34</definedName>
    <definedName name="CALCOLI">#REF!</definedName>
    <definedName name="n">#REF!</definedName>
  </definedNames>
  <calcPr/>
  <extLst>
    <ext uri="GoogleSheetsCustomDataVersion1">
      <go:sheetsCustomData xmlns:go="http://customooxmlschemas.google.com/" r:id="rId6" roundtripDataSignature="AMtx7mi1gcQ2/bBdvswjOlSFnG3qpeprSg=="/>
    </ext>
  </extLst>
</workbook>
</file>

<file path=xl/sharedStrings.xml><?xml version="1.0" encoding="utf-8"?>
<sst xmlns="http://schemas.openxmlformats.org/spreadsheetml/2006/main" count="73" uniqueCount="61">
  <si>
    <t>Dati da immettere</t>
  </si>
  <si>
    <t>Dati automatici previa scelta parametri</t>
  </si>
  <si>
    <t>Risultato dei calcoli</t>
  </si>
  <si>
    <t>Tensione di batteria</t>
  </si>
  <si>
    <t>Volt</t>
  </si>
  <si>
    <t>n° di batterie per stringa</t>
  </si>
  <si>
    <t>n</t>
  </si>
  <si>
    <t>n° di stringhe (parallelo di batterie)</t>
  </si>
  <si>
    <t>Capacità in Ah  di singola batteria</t>
  </si>
  <si>
    <t>= Crt</t>
  </si>
  <si>
    <t>Ah</t>
  </si>
  <si>
    <t>Pb Vaso Aperto -carica Tampone</t>
  </si>
  <si>
    <t>= Igas</t>
  </si>
  <si>
    <t>mA/Ah</t>
  </si>
  <si>
    <t>corrente che sviluppa gas</t>
  </si>
  <si>
    <t>n° di batterie totali</t>
  </si>
  <si>
    <t>n° di celle x batteria</t>
  </si>
  <si>
    <t>n° elementi di batteria</t>
  </si>
  <si>
    <t>= n</t>
  </si>
  <si>
    <t>Portata d'aria complessiva necessaria</t>
  </si>
  <si>
    <t>= Q</t>
  </si>
  <si>
    <t>m3/h</t>
  </si>
  <si>
    <t>Area necessaria per ventilazione naturale</t>
  </si>
  <si>
    <t>= A</t>
  </si>
  <si>
    <t>cm2</t>
  </si>
  <si>
    <t>Feritoia di areazione forma quadrata</t>
  </si>
  <si>
    <t>cm</t>
  </si>
  <si>
    <t>N° Armadi</t>
  </si>
  <si>
    <t>Area foratura porta 600 x 1900</t>
  </si>
  <si>
    <t>Area foratura porta 800 x 1900</t>
  </si>
  <si>
    <t>Totale area di foratura esistente</t>
  </si>
  <si>
    <t>diametro distanza minima di estensione zona 1</t>
  </si>
  <si>
    <t>d=</t>
  </si>
  <si>
    <t>raggio distanza minima di estensione zona 1</t>
  </si>
  <si>
    <t>r=</t>
  </si>
  <si>
    <t>File: Aereazione batterie e zona 1_rev.0</t>
  </si>
  <si>
    <t>Data:</t>
  </si>
  <si>
    <t>riferimento: TUTTONORMEL Febbraio 2009</t>
  </si>
  <si>
    <t xml:space="preserve">Rilasciato da: </t>
  </si>
  <si>
    <t>DL</t>
  </si>
  <si>
    <t>ref.EN 50272-2</t>
  </si>
  <si>
    <t>Rivista in data:</t>
  </si>
  <si>
    <t>da:</t>
  </si>
  <si>
    <t>SB</t>
  </si>
  <si>
    <t>Tab.1</t>
  </si>
  <si>
    <t>Formule utilizzate:</t>
  </si>
  <si>
    <t>BATT.Vdc</t>
  </si>
  <si>
    <t>Nr.celle</t>
  </si>
  <si>
    <t>Q</t>
  </si>
  <si>
    <t>Q=0,05*n*Igas*Crt/1000</t>
  </si>
  <si>
    <t>A</t>
  </si>
  <si>
    <t>A=28*Q</t>
  </si>
  <si>
    <t>d</t>
  </si>
  <si>
    <t>d=28,8*Igas^(1/3)*Crt^(1/3)*N^(1/3)</t>
  </si>
  <si>
    <t>Scegli tipo di batteria</t>
  </si>
  <si>
    <t>x</t>
  </si>
  <si>
    <t>Pb Vaso Aperto -carica Rapida</t>
  </si>
  <si>
    <t>Pb AGM-VRLA/GEL -carica Tampone</t>
  </si>
  <si>
    <t>Pb AGM-VRLA/GEL -carica Rapida</t>
  </si>
  <si>
    <t>NiCd -carica Tampone</t>
  </si>
  <si>
    <t>NiCd -carica Rapida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</si>
</sst>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10">
    <font>
      <sz val="11.0"/>
      <color rgb="FF000000"/>
      <name val="Calibri"/>
      <scheme val="minor"/>
    </font>
    <font>
      <sz val="11.0"/>
      <color rgb="FF000000"/>
      <name val="Calibri"/>
    </font>
    <font>
      <b/>
      <sz val="14.0"/>
      <color rgb="FF000000"/>
      <name val="Calibri"/>
    </font>
    <font>
      <b/>
      <sz val="11.0"/>
      <color rgb="FF000000"/>
      <name val="Calibri"/>
    </font>
    <font/>
    <font>
      <u/>
      <sz val="11.0"/>
      <color rgb="FF0000FF"/>
      <name val="Calibri"/>
    </font>
    <font>
      <sz val="11.0"/>
      <color theme="1"/>
      <name val="Calibri"/>
    </font>
    <font>
      <b/>
      <sz val="16.0"/>
      <color rgb="FF000000"/>
      <name val="Calibri"/>
    </font>
    <font>
      <u/>
      <sz val="11.0"/>
      <color rgb="FF1155CC"/>
      <name val="Calibri"/>
    </font>
    <font>
      <sz val="12.0"/>
      <color rgb="FF00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548DD4"/>
        <bgColor rgb="FF548DD4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66CC"/>
        <bgColor rgb="FF0066CC"/>
      </patternFill>
    </fill>
    <fill>
      <patternFill patternType="solid">
        <fgColor rgb="FFFFFFFF"/>
        <bgColor rgb="FFFFFFFF"/>
      </patternFill>
    </fill>
  </fills>
  <borders count="7">
    <border/>
    <border>
      <left/>
      <right/>
      <top/>
      <bottom/>
    </border>
    <border>
      <left/>
      <top/>
      <bottom/>
    </border>
    <border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1" fillId="2" fontId="2" numFmtId="0" xfId="0" applyAlignment="1" applyBorder="1" applyFont="1">
      <alignment horizontal="center" vertical="center"/>
    </xf>
    <xf borderId="1" fillId="2" fontId="1" numFmtId="0" xfId="0" applyAlignment="1" applyBorder="1" applyFont="1">
      <alignment horizontal="center" vertical="center"/>
    </xf>
    <xf borderId="0" fillId="0" fontId="1" numFmtId="0" xfId="0" applyAlignment="1" applyFont="1">
      <alignment vertical="center"/>
    </xf>
    <xf borderId="2" fillId="3" fontId="3" numFmtId="0" xfId="0" applyAlignment="1" applyBorder="1" applyFill="1" applyFont="1">
      <alignment horizontal="center" vertical="center"/>
    </xf>
    <xf borderId="3" fillId="0" fontId="4" numFmtId="0" xfId="0" applyBorder="1" applyFont="1"/>
    <xf borderId="0" fillId="0" fontId="3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2" fillId="4" fontId="3" numFmtId="0" xfId="0" applyAlignment="1" applyBorder="1" applyFill="1" applyFont="1">
      <alignment horizontal="center" vertical="center"/>
    </xf>
    <xf borderId="0" fillId="0" fontId="2" numFmtId="0" xfId="0" applyAlignment="1" applyFont="1">
      <alignment horizontal="center" vertical="center"/>
    </xf>
    <xf borderId="2" fillId="5" fontId="3" numFmtId="0" xfId="0" applyAlignment="1" applyBorder="1" applyFill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5" numFmtId="0" xfId="0" applyAlignment="1" applyFont="1">
      <alignment vertical="center"/>
    </xf>
    <xf borderId="0" fillId="0" fontId="6" numFmtId="0" xfId="0" applyAlignment="1" applyFont="1">
      <alignment horizontal="right" vertical="center"/>
    </xf>
    <xf borderId="4" fillId="3" fontId="2" numFmtId="0" xfId="0" applyAlignment="1" applyBorder="1" applyFont="1">
      <alignment horizontal="center" readingOrder="0" vertical="center"/>
    </xf>
    <xf borderId="0" fillId="0" fontId="7" numFmtId="0" xfId="0" applyAlignment="1" applyFont="1">
      <alignment vertical="center"/>
    </xf>
    <xf borderId="0" fillId="0" fontId="3" numFmtId="0" xfId="0" applyAlignment="1" applyFont="1">
      <alignment horizontal="center" vertical="center"/>
    </xf>
    <xf borderId="0" fillId="0" fontId="3" numFmtId="49" xfId="0" applyAlignment="1" applyFont="1" applyNumberFormat="1">
      <alignment horizontal="center" vertical="center"/>
    </xf>
    <xf borderId="4" fillId="3" fontId="1" numFmtId="0" xfId="0" applyAlignment="1" applyBorder="1" applyFont="1">
      <alignment horizontal="right" readingOrder="0" vertical="center"/>
    </xf>
    <xf borderId="4" fillId="4" fontId="2" numFmtId="0" xfId="0" applyAlignment="1" applyBorder="1" applyFont="1">
      <alignment horizontal="center" vertical="center"/>
    </xf>
    <xf borderId="0" fillId="0" fontId="1" numFmtId="0" xfId="0" applyAlignment="1" applyFont="1">
      <alignment horizontal="left" vertical="center"/>
    </xf>
    <xf borderId="4" fillId="5" fontId="2" numFmtId="0" xfId="0" applyAlignment="1" applyBorder="1" applyFont="1">
      <alignment horizontal="center" vertical="center"/>
    </xf>
    <xf borderId="0" fillId="0" fontId="1" numFmtId="0" xfId="0" applyAlignment="1" applyFont="1">
      <alignment shrinkToFit="0" vertical="center" wrapText="1"/>
    </xf>
    <xf borderId="0" fillId="0" fontId="1" numFmtId="49" xfId="0" applyAlignment="1" applyFont="1" applyNumberFormat="1">
      <alignment horizontal="center" vertical="center"/>
    </xf>
    <xf borderId="4" fillId="5" fontId="2" numFmtId="2" xfId="0" applyAlignment="1" applyBorder="1" applyFont="1" applyNumberFormat="1">
      <alignment horizontal="center" vertical="center"/>
    </xf>
    <xf borderId="0" fillId="0" fontId="2" numFmtId="2" xfId="0" applyAlignment="1" applyFont="1" applyNumberFormat="1">
      <alignment horizontal="center" vertical="center"/>
    </xf>
    <xf borderId="4" fillId="3" fontId="2" numFmtId="0" xfId="0" applyAlignment="1" applyBorder="1" applyFont="1">
      <alignment horizontal="center" vertical="center"/>
    </xf>
    <xf borderId="4" fillId="4" fontId="2" numFmtId="2" xfId="0" applyAlignment="1" applyBorder="1" applyFont="1" applyNumberFormat="1">
      <alignment horizontal="center" vertical="center"/>
    </xf>
    <xf borderId="4" fillId="0" fontId="2" numFmtId="2" xfId="0" applyAlignment="1" applyBorder="1" applyFont="1" applyNumberFormat="1">
      <alignment horizontal="center" vertical="center"/>
    </xf>
    <xf borderId="5" fillId="0" fontId="3" numFmtId="0" xfId="0" applyAlignment="1" applyBorder="1" applyFont="1">
      <alignment horizontal="center" vertical="center"/>
    </xf>
    <xf borderId="1" fillId="6" fontId="1" numFmtId="0" xfId="0" applyAlignment="1" applyBorder="1" applyFill="1" applyFont="1">
      <alignment vertical="center"/>
    </xf>
    <xf borderId="1" fillId="6" fontId="2" numFmtId="0" xfId="0" applyAlignment="1" applyBorder="1" applyFont="1">
      <alignment horizontal="center" vertical="center"/>
    </xf>
    <xf borderId="1" fillId="6" fontId="1" numFmtId="0" xfId="0" applyAlignment="1" applyBorder="1" applyFont="1">
      <alignment horizontal="center" vertical="center"/>
    </xf>
    <xf borderId="0" fillId="0" fontId="1" numFmtId="164" xfId="0" applyAlignment="1" applyFont="1" applyNumberFormat="1">
      <alignment horizontal="center" vertical="center"/>
    </xf>
    <xf borderId="0" fillId="0" fontId="8" numFmtId="0" xfId="0" applyAlignment="1" applyFont="1">
      <alignment vertical="center"/>
    </xf>
    <xf borderId="6" fillId="0" fontId="1" numFmtId="0" xfId="0" applyAlignment="1" applyBorder="1" applyFont="1">
      <alignment horizontal="center" vertical="center"/>
    </xf>
    <xf borderId="6" fillId="0" fontId="1" numFmtId="0" xfId="0" applyAlignment="1" applyBorder="1" applyFont="1">
      <alignment vertical="center"/>
    </xf>
    <xf borderId="6" fillId="7" fontId="3" numFmtId="0" xfId="0" applyAlignment="1" applyBorder="1" applyFill="1" applyFont="1">
      <alignment horizontal="center" vertical="center"/>
    </xf>
    <xf borderId="6" fillId="7" fontId="3" numFmtId="0" xfId="0" applyAlignment="1" applyBorder="1" applyFont="1">
      <alignment horizontal="center" shrinkToFit="0" vertical="center" wrapText="1"/>
    </xf>
    <xf borderId="6" fillId="7" fontId="2" numFmtId="0" xfId="0" applyAlignment="1" applyBorder="1" applyFont="1">
      <alignment horizontal="center" shrinkToFit="0" vertical="center" wrapText="1"/>
    </xf>
    <xf borderId="6" fillId="0" fontId="1" numFmtId="0" xfId="0" applyAlignment="1" applyBorder="1" applyFont="1">
      <alignment horizontal="left" vertical="center"/>
    </xf>
    <xf borderId="6" fillId="7" fontId="2" numFmtId="0" xfId="0" applyAlignment="1" applyBorder="1" applyFont="1">
      <alignment horizontal="center" vertical="center"/>
    </xf>
    <xf borderId="6" fillId="0" fontId="1" numFmtId="0" xfId="0" applyAlignment="1" applyBorder="1" applyFont="1">
      <alignment horizontal="right" vertical="center"/>
    </xf>
    <xf borderId="0" fillId="0" fontId="9" numFmtId="0" xfId="0" applyAlignment="1" applyFont="1">
      <alignment horizontal="center" vertical="center"/>
    </xf>
    <xf borderId="6" fillId="0" fontId="9" numFmtId="0" xfId="0" applyAlignment="1" applyBorder="1" applyFont="1">
      <alignment horizontal="right" vertical="center"/>
    </xf>
  </cellXfs>
  <cellStyles count="1">
    <cellStyle xfId="0" name="Normal" builtinId="0"/>
  </cellStyles>
  <dxfs count="4"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  <dxf>
      <font/>
      <fill>
        <patternFill patternType="solid">
          <fgColor rgb="FF92D050"/>
          <bgColor rgb="FF92D050"/>
        </patternFill>
      </fill>
      <border/>
    </dxf>
    <dxf>
      <font>
        <color theme="0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externalLink" Target="externalLinks/externalLink1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57150</xdr:colOff>
      <xdr:row>1</xdr:row>
      <xdr:rowOff>28575</xdr:rowOff>
    </xdr:from>
    <xdr:ext cx="6838950" cy="1181100"/>
    <xdr:sp>
      <xdr:nvSpPr>
        <xdr:cNvPr id="3" name="Shape 3"/>
        <xdr:cNvSpPr/>
      </xdr:nvSpPr>
      <xdr:spPr>
        <a:xfrm>
          <a:off x="1929567" y="3190641"/>
          <a:ext cx="6832866" cy="1178718"/>
        </a:xfrm>
        <a:prstGeom prst="rect">
          <a:avLst/>
        </a:prstGeom>
        <a:gradFill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0"/>
        </a:gradFill>
        <a:ln cap="rnd" cmpd="sng" w="9525">
          <a:solidFill>
            <a:srgbClr val="BCBCBC"/>
          </a:solidFill>
          <a:prstDash val="solid"/>
          <a:miter lim="8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r>
            <a:rPr b="1" i="0" lang="en-US" sz="1100" u="none" cap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NOTE :</a:t>
          </a:r>
          <a:endParaRPr sz="1400"/>
        </a:p>
        <a:p>
          <a:pPr indent="0" lvl="0" marL="0" marR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b="1" i="0" sz="1100" u="none" cap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marR="0" rtl="0" algn="l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r>
            <a:rPr b="0" i="0" lang="en-US" sz="1100" u="none" cap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L'applicazione permette di avere una indicazione  dei parametri di aereazione e di distanza minima di sicurezza  , di una batterie alloggiata in armadio .</a:t>
          </a:r>
          <a:endParaRPr sz="1400"/>
        </a:p>
        <a:p>
          <a:pPr indent="0" lvl="0" marL="0" marR="0" rtl="0" algn="l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r>
            <a:rPr b="1" i="0" lang="en-US" sz="1100" u="sng" cap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Rimane sempre a carico del progettista / utilizzatore verificare  la rispondenza dei risultati  di questa applicazione con le reali necessità dell'installazione </a:t>
          </a:r>
          <a:endParaRPr sz="1400"/>
        </a:p>
      </xdr:txBody>
    </xdr:sp>
    <xdr:clientData fLocksWithSheet="0"/>
  </xdr:oneCellAnchor>
  <xdr:oneCellAnchor>
    <xdr:from>
      <xdr:col>4</xdr:col>
      <xdr:colOff>1714500</xdr:colOff>
      <xdr:row>22</xdr:row>
      <xdr:rowOff>0</xdr:rowOff>
    </xdr:from>
    <xdr:ext cx="5181600" cy="790575"/>
    <xdr:sp>
      <xdr:nvSpPr>
        <xdr:cNvPr id="4" name="Shape 4"/>
        <xdr:cNvSpPr/>
      </xdr:nvSpPr>
      <xdr:spPr>
        <a:xfrm>
          <a:off x="2758376" y="3387755"/>
          <a:ext cx="5175249" cy="784491"/>
        </a:xfrm>
        <a:prstGeom prst="rect">
          <a:avLst/>
        </a:prstGeom>
        <a:solidFill>
          <a:srgbClr val="FFFFFF"/>
        </a:solidFill>
        <a:ln cap="flat" cmpd="sng" w="9525">
          <a:solidFill>
            <a:schemeClr val="accen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r>
            <a:rPr b="0" i="0" lang="en-US" sz="1100" u="none" cap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Riferimento da Cei 21-39, il riferimento riportato sopra riguardante la "rigassificazione dell'ossigeno" dice che per le batterie al gel dovrebbe essere 1/30 rispetto alle batterie tradizionali.</a:t>
          </a:r>
          <a:endParaRPr sz="1400"/>
        </a:p>
        <a:p>
          <a:pPr indent="0" lvl="0" marL="0" marR="0" rtl="0" algn="l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r>
            <a:rPr b="0" i="0" lang="en-US" sz="1100" u="none" cap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Per le batterie VRLA-AGM tale valore tabellato è 1</a:t>
          </a:r>
          <a:endParaRPr sz="1400"/>
        </a:p>
      </xdr:txBody>
    </xdr:sp>
    <xdr:clientData fLocksWithSheet="0"/>
  </xdr:oneCellAnchor>
  <xdr:oneCellAnchor>
    <xdr:from>
      <xdr:col>4</xdr:col>
      <xdr:colOff>1714500</xdr:colOff>
      <xdr:row>6</xdr:row>
      <xdr:rowOff>123825</xdr:rowOff>
    </xdr:from>
    <xdr:ext cx="5181600" cy="3057525"/>
    <xdr:sp>
      <xdr:nvSpPr>
        <xdr:cNvPr id="5" name="Shape 5"/>
        <xdr:cNvSpPr/>
      </xdr:nvSpPr>
      <xdr:spPr>
        <a:xfrm>
          <a:off x="2758376" y="2253487"/>
          <a:ext cx="5175249" cy="3053026"/>
        </a:xfrm>
        <a:prstGeom prst="rect">
          <a:avLst/>
        </a:prstGeom>
        <a:solidFill>
          <a:srgbClr val="FFFFFF"/>
        </a:solidFill>
        <a:ln cap="flat" cmpd="sng" w="9525">
          <a:solidFill>
            <a:schemeClr val="accen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r>
            <a:rPr b="0" i="0" lang="en-US" sz="1100" u="none" cap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Ricombinazione dell’ossigeno</a:t>
          </a:r>
          <a:endParaRPr sz="1400"/>
        </a:p>
        <a:p>
          <a:pPr indent="0" lvl="0" marL="0" marR="0" rtl="0" algn="l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r>
            <a:rPr b="0" i="0" lang="en-US" sz="1100" u="none" cap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indent="0" lvl="0" marL="0" marR="0" rtl="0" algn="l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r>
            <a:rPr b="0" i="0" lang="en-US" sz="1100" u="none" cap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Durante la ricarica di una batteria tradizionale, nella fase così chiamata di “sovraccarica” si ha un forte sviluppo di gas. </a:t>
          </a:r>
          <a:endParaRPr sz="1400"/>
        </a:p>
        <a:p>
          <a:pPr indent="0" lvl="0" marL="0" marR="0" rtl="0" algn="l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r>
            <a:rPr b="0" i="0" lang="en-US" sz="1100" u="none" cap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Questa fase è comunque necessaria per ottenere un fenomeno di rimescolamento dell’acido che tende a depositarsi, per gravità, sul fondo della batteria. </a:t>
          </a:r>
          <a:endParaRPr sz="1400"/>
        </a:p>
        <a:p>
          <a:pPr indent="0" lvl="0" marL="0" marR="0" rtl="0" algn="l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r>
            <a:rPr b="0" i="0" lang="en-US" sz="1100" u="none" cap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La corrente di ricarica, durante questa fase, non interviene più a riformare la materia attiva sulle piastre, ma va a dissociare l’acido in modo indebito producendo il fenomeno della gassificazione.</a:t>
          </a:r>
          <a:endParaRPr sz="1400"/>
        </a:p>
        <a:p>
          <a:pPr indent="0" lvl="0" marL="0" marR="0" rtl="0" algn="l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r>
            <a:rPr b="0" i="0" lang="en-US" sz="1100" u="none" cap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In particolare, la corrente provoca la produzione d’idrogeno alla piastra negativa e ossigeno a quella positiva, formando una miscela di gas potenzialmente esplosiva che è emessa all’esterno della batteria. </a:t>
          </a:r>
          <a:endParaRPr sz="1400"/>
        </a:p>
        <a:p>
          <a:pPr indent="0" lvl="0" marL="0" marR="0" rtl="0" algn="l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r>
            <a:rPr b="0" i="0" lang="en-US" sz="1100" u="none" cap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Nelle batterie al gel, l’ossigeno prodotto all’elettrodo positivo è filtrato fino al 98% attraverso i canali formatosi nel gel fino all’elettrodo negativo. Qui incontra gli atomi d’idrogeno e si ricombina formando acqua. </a:t>
          </a:r>
          <a:endParaRPr sz="1400"/>
        </a:p>
        <a:p>
          <a:pPr indent="0" lvl="0" marL="0" marR="0" rtl="0" algn="l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r>
            <a:rPr b="0" i="0" lang="en-US" sz="1100" u="none" cap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La gassificazione residua che rimane è circa 30 volte inferiore a quella delle batterie tradizionali.</a:t>
          </a:r>
          <a:endParaRPr sz="1400"/>
        </a:p>
      </xdr:txBody>
    </xdr:sp>
    <xdr:clientData fLocksWithSheet="0"/>
  </xdr:oneCellAnchor>
  <xdr:oneCellAnchor>
    <xdr:from>
      <xdr:col>3</xdr:col>
      <xdr:colOff>9525</xdr:colOff>
      <xdr:row>44</xdr:row>
      <xdr:rowOff>123825</xdr:rowOff>
    </xdr:from>
    <xdr:ext cx="5781675" cy="18573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1</xdr:row>
      <xdr:rowOff>9525</xdr:rowOff>
    </xdr:from>
    <xdr:ext cx="771525" cy="762000"/>
    <xdr:pic>
      <xdr:nvPicPr>
        <xdr:cNvPr id="0" name="image1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file:///T:\OFFERTE-ELENCO\Valori%20ricarica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Batt-CDC"/>
      <sheetName val="Batt-CDC (2)"/>
      <sheetName val="Areazione Batt"/>
      <sheetName val="Ricarica Batterie OK"/>
      <sheetName val="Config. AR. BATT.2023"/>
      <sheetName val="Config. AR. BATT.2022"/>
      <sheetName val="Config. AR. BATT.2021"/>
      <sheetName val="Scomes CDC"/>
      <sheetName val="Ricarica Batterie in progres"/>
      <sheetName val="Config. AR. BATT.2015"/>
      <sheetName val="PRESE INTERMEDIE 12V-Monoblocco"/>
      <sheetName val="PRESE INTERMEDIE 2V-el"/>
      <sheetName val="PRESE INTERMEDIE 1,2V-el"/>
      <sheetName val="PRESE INTERMEDIE 6V-Monoblocchi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sabbatiniconsulting.it/DOCUMENTAZIONE/DOC1/04%20INCENDIO/LOCALE%20BATTERIE.pdf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1" width="43.57"/>
    <col customWidth="1" min="2" max="2" width="10.0"/>
    <col customWidth="1" min="3" max="3" width="11.57"/>
    <col customWidth="1" min="4" max="4" width="7.29"/>
    <col customWidth="1" min="5" max="5" width="33.86"/>
    <col customWidth="1" min="6" max="6" width="16.0"/>
    <col customWidth="1" min="7" max="7" width="10.57"/>
    <col customWidth="1" min="8" max="8" width="9.86"/>
    <col customWidth="1" min="9" max="11" width="8.0"/>
    <col customWidth="1" min="12" max="12" width="10.0"/>
    <col customWidth="1" min="13" max="15" width="8.0"/>
    <col customWidth="1" min="16" max="26" width="17.29"/>
  </cols>
  <sheetData>
    <row r="1" ht="15.75" customHeight="1">
      <c r="A1" s="1"/>
      <c r="B1" s="1"/>
      <c r="C1" s="2"/>
      <c r="D1" s="3"/>
      <c r="E1" s="1"/>
      <c r="F1" s="1"/>
      <c r="G1" s="1"/>
      <c r="H1" s="1"/>
      <c r="I1" s="1"/>
      <c r="J1" s="1"/>
      <c r="K1" s="1"/>
      <c r="L1" s="1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8.75" customHeight="1">
      <c r="A2" s="5" t="s">
        <v>0</v>
      </c>
      <c r="B2" s="6"/>
      <c r="C2" s="7"/>
      <c r="D2" s="8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9" t="s">
        <v>1</v>
      </c>
      <c r="B3" s="6"/>
      <c r="C3" s="10"/>
      <c r="D3" s="8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11" t="s">
        <v>2</v>
      </c>
      <c r="B4" s="6"/>
      <c r="C4" s="10"/>
      <c r="D4" s="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0" customHeight="1">
      <c r="A5" s="4"/>
      <c r="B5" s="12"/>
      <c r="C5" s="10"/>
      <c r="D5" s="8"/>
      <c r="E5" s="4"/>
      <c r="F5" s="4"/>
      <c r="G5" s="4"/>
      <c r="H5" s="4"/>
      <c r="I5" s="4"/>
      <c r="J5" s="4"/>
      <c r="K5" s="13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1.0" customHeight="1">
      <c r="A6" s="14" t="s">
        <v>3</v>
      </c>
      <c r="B6" s="8"/>
      <c r="C6" s="15">
        <v>12.0</v>
      </c>
      <c r="D6" s="8" t="s">
        <v>4</v>
      </c>
      <c r="E6" s="4"/>
      <c r="F6" s="4"/>
      <c r="G6" s="4"/>
      <c r="H6" s="4"/>
      <c r="I6" s="16"/>
      <c r="J6" s="4"/>
      <c r="K6" s="4"/>
      <c r="L6" s="4"/>
      <c r="M6" s="8"/>
      <c r="N6" s="8"/>
      <c r="O6" s="8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0" customHeight="1">
      <c r="A7" s="4"/>
      <c r="B7" s="8"/>
      <c r="C7" s="10"/>
      <c r="D7" s="8"/>
      <c r="E7" s="4"/>
      <c r="F7" s="4"/>
      <c r="G7" s="4"/>
      <c r="H7" s="4"/>
      <c r="I7" s="4"/>
      <c r="J7" s="4"/>
      <c r="K7" s="17"/>
      <c r="L7" s="17"/>
      <c r="M7" s="8"/>
      <c r="N7" s="8"/>
      <c r="O7" s="8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0" customHeight="1">
      <c r="A8" s="12" t="s">
        <v>5</v>
      </c>
      <c r="B8" s="8"/>
      <c r="C8" s="15">
        <v>9.0</v>
      </c>
      <c r="D8" s="8" t="s">
        <v>6</v>
      </c>
      <c r="E8" s="4"/>
      <c r="F8" s="4"/>
      <c r="G8" s="4"/>
      <c r="H8" s="4"/>
      <c r="I8" s="4"/>
      <c r="J8" s="4"/>
      <c r="K8" s="17"/>
      <c r="L8" s="17"/>
      <c r="M8" s="8"/>
      <c r="N8" s="8"/>
      <c r="O8" s="8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0" customHeight="1">
      <c r="A9" s="4"/>
      <c r="B9" s="8"/>
      <c r="C9" s="10"/>
      <c r="D9" s="8"/>
      <c r="E9" s="4"/>
      <c r="F9" s="4"/>
      <c r="G9" s="4"/>
      <c r="H9" s="4"/>
      <c r="I9" s="4"/>
      <c r="J9" s="4"/>
      <c r="K9" s="17"/>
      <c r="L9" s="17"/>
      <c r="M9" s="8"/>
      <c r="N9" s="8"/>
      <c r="O9" s="8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0" customHeight="1">
      <c r="A10" s="12" t="s">
        <v>7</v>
      </c>
      <c r="B10" s="4"/>
      <c r="C10" s="15">
        <v>2.0</v>
      </c>
      <c r="D10" s="8" t="s">
        <v>6</v>
      </c>
      <c r="E10" s="4"/>
      <c r="F10" s="4"/>
      <c r="G10" s="4"/>
      <c r="H10" s="4"/>
      <c r="I10" s="4"/>
      <c r="J10" s="4"/>
      <c r="K10" s="17"/>
      <c r="L10" s="17"/>
      <c r="M10" s="8"/>
      <c r="N10" s="8"/>
      <c r="O10" s="8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0" customHeight="1">
      <c r="A11" s="12"/>
      <c r="B11" s="8"/>
      <c r="C11" s="10"/>
      <c r="D11" s="8"/>
      <c r="E11" s="4"/>
      <c r="F11" s="4"/>
      <c r="G11" s="4"/>
      <c r="H11" s="4"/>
      <c r="I11" s="4"/>
      <c r="J11" s="4"/>
      <c r="K11" s="17"/>
      <c r="L11" s="17"/>
      <c r="M11" s="8"/>
      <c r="N11" s="8"/>
      <c r="O11" s="8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0" customHeight="1">
      <c r="A12" s="12" t="s">
        <v>8</v>
      </c>
      <c r="B12" s="18" t="s">
        <v>9</v>
      </c>
      <c r="C12" s="15">
        <v>100.0</v>
      </c>
      <c r="D12" s="8" t="s">
        <v>10</v>
      </c>
      <c r="E12" s="4"/>
      <c r="F12" s="4"/>
      <c r="G12" s="4"/>
      <c r="H12" s="4"/>
      <c r="I12" s="4"/>
      <c r="J12" s="4"/>
      <c r="K12" s="17"/>
      <c r="L12" s="17"/>
      <c r="M12" s="8"/>
      <c r="N12" s="8"/>
      <c r="O12" s="8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0" customHeight="1">
      <c r="A13" s="12"/>
      <c r="B13" s="18"/>
      <c r="C13" s="10"/>
      <c r="D13" s="8"/>
      <c r="E13" s="4"/>
      <c r="F13" s="4"/>
      <c r="G13" s="4"/>
      <c r="H13" s="4"/>
      <c r="I13" s="4"/>
      <c r="J13" s="4"/>
      <c r="K13" s="17"/>
      <c r="L13" s="17"/>
      <c r="M13" s="8"/>
      <c r="N13" s="8"/>
      <c r="O13" s="8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0" customHeight="1">
      <c r="A14" s="19" t="s">
        <v>11</v>
      </c>
      <c r="B14" s="18" t="s">
        <v>12</v>
      </c>
      <c r="C14" s="20">
        <f>VLOOKUP(A14,A46:B52,2,FALSE)</f>
        <v>5</v>
      </c>
      <c r="D14" s="8" t="s">
        <v>13</v>
      </c>
      <c r="E14" s="21" t="s">
        <v>14</v>
      </c>
      <c r="F14" s="4"/>
      <c r="G14" s="4"/>
      <c r="H14" s="4"/>
      <c r="I14" s="4"/>
      <c r="J14" s="4"/>
      <c r="K14" s="17"/>
      <c r="L14" s="17"/>
      <c r="M14" s="8"/>
      <c r="N14" s="8"/>
      <c r="O14" s="8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0" customHeight="1">
      <c r="A15" s="12"/>
      <c r="B15" s="18"/>
      <c r="C15" s="10"/>
      <c r="D15" s="8"/>
      <c r="E15" s="4"/>
      <c r="F15" s="4"/>
      <c r="G15" s="4"/>
      <c r="H15" s="4"/>
      <c r="I15" s="4"/>
      <c r="J15" s="4"/>
      <c r="K15" s="17"/>
      <c r="L15" s="17"/>
      <c r="M15" s="8"/>
      <c r="N15" s="8"/>
      <c r="O15" s="8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0" customHeight="1">
      <c r="A16" s="12" t="s">
        <v>15</v>
      </c>
      <c r="B16" s="8"/>
      <c r="C16" s="22">
        <f>C8*C10</f>
        <v>18</v>
      </c>
      <c r="D16" s="8" t="s">
        <v>6</v>
      </c>
      <c r="E16" s="4"/>
      <c r="F16" s="4"/>
      <c r="G16" s="4"/>
      <c r="H16" s="4"/>
      <c r="I16" s="4"/>
      <c r="J16" s="4"/>
      <c r="K16" s="17"/>
      <c r="L16" s="17"/>
      <c r="M16" s="8"/>
      <c r="N16" s="8"/>
      <c r="O16" s="8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0" customHeight="1">
      <c r="A17" s="12" t="s">
        <v>16</v>
      </c>
      <c r="B17" s="18"/>
      <c r="C17" s="22">
        <f>VLOOKUP(C6,A40:B44,2,FALSE)</f>
        <v>6</v>
      </c>
      <c r="D17" s="8" t="s">
        <v>6</v>
      </c>
      <c r="E17" s="4"/>
      <c r="F17" s="4"/>
      <c r="G17" s="4"/>
      <c r="H17" s="4"/>
      <c r="I17" s="4"/>
      <c r="J17" s="4"/>
      <c r="K17" s="8"/>
      <c r="L17" s="8"/>
      <c r="M17" s="8"/>
      <c r="N17" s="8"/>
      <c r="O17" s="8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12" t="s">
        <v>17</v>
      </c>
      <c r="B18" s="18" t="s">
        <v>18</v>
      </c>
      <c r="C18" s="22">
        <f>C16*C17</f>
        <v>108</v>
      </c>
      <c r="D18" s="8" t="s">
        <v>6</v>
      </c>
      <c r="E18" s="23"/>
      <c r="F18" s="4"/>
      <c r="G18" s="4"/>
      <c r="H18" s="4"/>
      <c r="I18" s="4"/>
      <c r="J18" s="4"/>
      <c r="K18" s="4"/>
      <c r="L18" s="8"/>
      <c r="M18" s="8"/>
      <c r="N18" s="8"/>
      <c r="O18" s="8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0" customHeight="1">
      <c r="A19" s="12"/>
      <c r="B19" s="18"/>
      <c r="C19" s="10"/>
      <c r="D19" s="8"/>
      <c r="E19" s="4"/>
      <c r="F19" s="4"/>
      <c r="G19" s="4"/>
      <c r="H19" s="4"/>
      <c r="I19" s="4"/>
      <c r="J19" s="4"/>
      <c r="K19" s="8"/>
      <c r="L19" s="8"/>
      <c r="M19" s="8"/>
      <c r="N19" s="8"/>
      <c r="O19" s="8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21.0" customHeight="1">
      <c r="A20" s="12" t="s">
        <v>19</v>
      </c>
      <c r="B20" s="18" t="s">
        <v>20</v>
      </c>
      <c r="C20" s="22">
        <f>0.05*'Areazione Batt'!n*'Areazione Batt'!Igas*'Areazione Batt'!Crt/1000</f>
        <v>2.7</v>
      </c>
      <c r="D20" s="8" t="s">
        <v>21</v>
      </c>
      <c r="E20" s="4"/>
      <c r="F20" s="4"/>
      <c r="G20" s="4"/>
      <c r="H20" s="4"/>
      <c r="I20" s="4"/>
      <c r="J20" s="4"/>
      <c r="K20" s="8"/>
      <c r="L20" s="8"/>
      <c r="M20" s="8"/>
      <c r="N20" s="8"/>
      <c r="O20" s="8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0" customHeight="1">
      <c r="A21" s="12"/>
      <c r="B21" s="18"/>
      <c r="C21" s="10"/>
      <c r="D21" s="8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21.0" customHeight="1">
      <c r="A22" s="12" t="s">
        <v>22</v>
      </c>
      <c r="B22" s="18" t="s">
        <v>23</v>
      </c>
      <c r="C22" s="22">
        <f>28*C20</f>
        <v>75.6</v>
      </c>
      <c r="D22" s="8" t="s">
        <v>24</v>
      </c>
      <c r="E22" s="4"/>
      <c r="F22" s="4"/>
      <c r="G22" s="4"/>
      <c r="H22" s="4"/>
      <c r="I22" s="7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0" customHeight="1">
      <c r="A23" s="12"/>
      <c r="B23" s="24"/>
      <c r="C23" s="10"/>
      <c r="D23" s="8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0" customHeight="1">
      <c r="A24" s="12" t="s">
        <v>25</v>
      </c>
      <c r="B24" s="24"/>
      <c r="C24" s="25">
        <f>SQRT(C22)</f>
        <v>8.694826048</v>
      </c>
      <c r="D24" s="8" t="s">
        <v>26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0" customHeight="1">
      <c r="A25" s="4"/>
      <c r="B25" s="12" t="s">
        <v>27</v>
      </c>
      <c r="C25" s="26"/>
      <c r="D25" s="8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0" customHeight="1">
      <c r="A26" s="12" t="s">
        <v>28</v>
      </c>
      <c r="B26" s="27">
        <v>0.0</v>
      </c>
      <c r="C26" s="28">
        <f t="shared" ref="C26:C27" si="1">D43*B26</f>
        <v>0</v>
      </c>
      <c r="D26" s="8" t="s">
        <v>24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0" customHeight="1">
      <c r="A27" s="12" t="s">
        <v>29</v>
      </c>
      <c r="B27" s="27">
        <v>1.0</v>
      </c>
      <c r="C27" s="28">
        <f t="shared" si="1"/>
        <v>570</v>
      </c>
      <c r="D27" s="8" t="s">
        <v>24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0" customHeight="1">
      <c r="A28" s="12" t="s">
        <v>30</v>
      </c>
      <c r="B28" s="10"/>
      <c r="C28" s="29">
        <f>SUM(C26:C27)</f>
        <v>570</v>
      </c>
      <c r="D28" s="8" t="s">
        <v>24</v>
      </c>
      <c r="E28" s="30" t="str">
        <f>IF(C28&gt;C22,"AREAZIONE SUFFICIENTE","AREAZIONE DA AUMENTARE")</f>
        <v>AREAZIONE SUFFICIENTE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0" customHeight="1">
      <c r="A29" s="12"/>
      <c r="B29" s="12"/>
      <c r="C29" s="10"/>
      <c r="D29" s="8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21.0" customHeight="1">
      <c r="A30" s="12" t="s">
        <v>31</v>
      </c>
      <c r="B30" s="12" t="s">
        <v>32</v>
      </c>
      <c r="C30" s="25">
        <f>(28.8*'Areazione Batt'!Igas^(1/3)*'Areazione Batt'!Crt^(1/3)*C17^(1/3))/10</f>
        <v>41.53678762</v>
      </c>
      <c r="D30" s="8" t="s">
        <v>26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0" customHeight="1">
      <c r="A31" s="12" t="s">
        <v>33</v>
      </c>
      <c r="B31" s="12" t="s">
        <v>34</v>
      </c>
      <c r="C31" s="25">
        <f>C30/2</f>
        <v>20.76839381</v>
      </c>
      <c r="D31" s="8" t="s">
        <v>26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0" customHeight="1">
      <c r="A32" s="12"/>
      <c r="B32" s="12"/>
      <c r="C32" s="10"/>
      <c r="D32" s="8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7.25" customHeight="1">
      <c r="A33" s="31"/>
      <c r="B33" s="31"/>
      <c r="C33" s="32"/>
      <c r="D33" s="33"/>
      <c r="E33" s="31"/>
      <c r="F33" s="31"/>
      <c r="G33" s="31"/>
      <c r="H33" s="31"/>
      <c r="I33" s="31"/>
      <c r="J33" s="31"/>
      <c r="K33" s="31"/>
      <c r="L33" s="31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0" customHeight="1">
      <c r="A34" s="4" t="s">
        <v>35</v>
      </c>
      <c r="B34" s="4"/>
      <c r="C34" s="10"/>
      <c r="D34" s="8"/>
      <c r="E34" s="12" t="s">
        <v>36</v>
      </c>
      <c r="F34" s="34">
        <v>41883.0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35" t="s">
        <v>37</v>
      </c>
      <c r="B35" s="4"/>
      <c r="C35" s="10"/>
      <c r="D35" s="8"/>
      <c r="E35" s="12" t="s">
        <v>38</v>
      </c>
      <c r="F35" s="8" t="s">
        <v>39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 t="s">
        <v>40</v>
      </c>
      <c r="B36" s="4"/>
      <c r="C36" s="10"/>
      <c r="D36" s="8"/>
      <c r="E36" s="12" t="s">
        <v>41</v>
      </c>
      <c r="F36" s="34">
        <v>45029.0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/>
      <c r="B37" s="4"/>
      <c r="C37" s="10"/>
      <c r="D37" s="8"/>
      <c r="E37" s="12" t="s">
        <v>42</v>
      </c>
      <c r="F37" s="8" t="s">
        <v>43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36" t="s">
        <v>44</v>
      </c>
      <c r="B38" s="36"/>
      <c r="C38" s="10"/>
      <c r="D38" s="36"/>
      <c r="E38" s="37" t="s">
        <v>45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38" t="s">
        <v>46</v>
      </c>
      <c r="B39" s="39" t="s">
        <v>47</v>
      </c>
      <c r="C39" s="10"/>
      <c r="D39" s="36" t="s">
        <v>48</v>
      </c>
      <c r="E39" s="37" t="s">
        <v>49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0">
        <v>12.0</v>
      </c>
      <c r="B40" s="39">
        <v>6.0</v>
      </c>
      <c r="C40" s="10"/>
      <c r="D40" s="36" t="s">
        <v>50</v>
      </c>
      <c r="E40" s="41" t="s">
        <v>51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2">
        <v>6.0</v>
      </c>
      <c r="B41" s="38">
        <v>3.0</v>
      </c>
      <c r="C41" s="10"/>
      <c r="D41" s="36" t="s">
        <v>52</v>
      </c>
      <c r="E41" s="41" t="s">
        <v>53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2">
        <v>4.0</v>
      </c>
      <c r="B42" s="38">
        <v>2.0</v>
      </c>
      <c r="C42" s="10"/>
      <c r="D42" s="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2">
        <v>2.0</v>
      </c>
      <c r="B43" s="38">
        <v>1.0</v>
      </c>
      <c r="C43" s="10"/>
      <c r="D43" s="36">
        <v>390.0</v>
      </c>
      <c r="E43" s="43" t="s">
        <v>28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2">
        <v>1.2</v>
      </c>
      <c r="B44" s="38">
        <v>1.0</v>
      </c>
      <c r="C44" s="10"/>
      <c r="D44" s="36">
        <v>570.0</v>
      </c>
      <c r="E44" s="43" t="s">
        <v>29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10"/>
      <c r="D45" s="8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4" t="s">
        <v>54</v>
      </c>
      <c r="B46" s="8" t="s">
        <v>55</v>
      </c>
      <c r="C46" s="10"/>
      <c r="D46" s="8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5" t="s">
        <v>11</v>
      </c>
      <c r="B47" s="36">
        <v>5.0</v>
      </c>
      <c r="C47" s="10"/>
      <c r="D47" s="8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5" t="s">
        <v>56</v>
      </c>
      <c r="B48" s="36">
        <v>20.0</v>
      </c>
      <c r="C48" s="10"/>
      <c r="D48" s="8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5" t="s">
        <v>57</v>
      </c>
      <c r="B49" s="36">
        <v>1.0</v>
      </c>
      <c r="C49" s="10"/>
      <c r="D49" s="8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5" t="s">
        <v>58</v>
      </c>
      <c r="B50" s="36">
        <v>8.0</v>
      </c>
      <c r="C50" s="10"/>
      <c r="D50" s="8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5" t="s">
        <v>59</v>
      </c>
      <c r="B51" s="36">
        <v>5.0</v>
      </c>
      <c r="C51" s="10"/>
      <c r="D51" s="8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5" t="s">
        <v>60</v>
      </c>
      <c r="B52" s="36">
        <v>50.0</v>
      </c>
      <c r="C52" s="10"/>
      <c r="D52" s="8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10"/>
      <c r="D53" s="8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10"/>
      <c r="D54" s="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10"/>
      <c r="D55" s="8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10"/>
      <c r="D56" s="8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10"/>
      <c r="D57" s="8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10"/>
      <c r="D58" s="8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10"/>
      <c r="D59" s="8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10"/>
      <c r="D60" s="8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10"/>
      <c r="D61" s="8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10"/>
      <c r="D62" s="8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10"/>
      <c r="D63" s="8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10"/>
      <c r="D64" s="8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10"/>
      <c r="D65" s="8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10"/>
      <c r="D66" s="8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10"/>
      <c r="D67" s="8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10"/>
      <c r="D68" s="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10"/>
      <c r="D69" s="8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10"/>
      <c r="D70" s="8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10"/>
      <c r="D71" s="8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10"/>
      <c r="D72" s="8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10"/>
      <c r="D73" s="8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10"/>
      <c r="D74" s="8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10"/>
      <c r="D75" s="8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10"/>
      <c r="D76" s="8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10"/>
      <c r="D77" s="8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10"/>
      <c r="D78" s="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10"/>
      <c r="D79" s="8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10"/>
      <c r="D80" s="8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10"/>
      <c r="D81" s="8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10"/>
      <c r="D82" s="8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10"/>
      <c r="D83" s="8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10"/>
      <c r="D84" s="8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10"/>
      <c r="D85" s="8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10"/>
      <c r="D86" s="8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10"/>
      <c r="D87" s="8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10"/>
      <c r="D88" s="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10"/>
      <c r="D89" s="8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10"/>
      <c r="D90" s="8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10"/>
      <c r="D91" s="8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10"/>
      <c r="D92" s="8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10"/>
      <c r="D93" s="8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10"/>
      <c r="D94" s="8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10"/>
      <c r="D95" s="8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10"/>
      <c r="D96" s="8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10"/>
      <c r="D97" s="8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10"/>
      <c r="D98" s="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10"/>
      <c r="D99" s="8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10"/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10"/>
      <c r="D101" s="8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10"/>
      <c r="D102" s="8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10"/>
      <c r="D103" s="8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10"/>
      <c r="D104" s="8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10"/>
      <c r="D105" s="8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10"/>
      <c r="D106" s="8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10"/>
      <c r="D107" s="8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10"/>
      <c r="D108" s="8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10"/>
      <c r="D109" s="8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10"/>
      <c r="D110" s="8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10"/>
      <c r="D111" s="8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10"/>
      <c r="D112" s="8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10"/>
      <c r="D113" s="8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10"/>
      <c r="D114" s="8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10"/>
      <c r="D115" s="8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10"/>
      <c r="D116" s="8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10"/>
      <c r="D117" s="8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10"/>
      <c r="D118" s="8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10"/>
      <c r="D119" s="8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10"/>
      <c r="D120" s="8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10"/>
      <c r="D121" s="8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10"/>
      <c r="D122" s="8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10"/>
      <c r="D123" s="8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10"/>
      <c r="D124" s="8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10"/>
      <c r="D125" s="8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10"/>
      <c r="D126" s="8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10"/>
      <c r="D127" s="8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10"/>
      <c r="D128" s="8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10"/>
      <c r="D129" s="8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10"/>
      <c r="D130" s="8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10"/>
      <c r="D131" s="8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10"/>
      <c r="D132" s="8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10"/>
      <c r="D133" s="8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10"/>
      <c r="D134" s="8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10"/>
      <c r="D135" s="8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10"/>
      <c r="D136" s="8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10"/>
      <c r="D137" s="8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10"/>
      <c r="D138" s="8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10"/>
      <c r="D139" s="8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10"/>
      <c r="D140" s="8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10"/>
      <c r="D141" s="8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10"/>
      <c r="D142" s="8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10"/>
      <c r="D143" s="8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10"/>
      <c r="D144" s="8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10"/>
      <c r="D145" s="8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10"/>
      <c r="D146" s="8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10"/>
      <c r="D147" s="8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10"/>
      <c r="D148" s="8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10"/>
      <c r="D149" s="8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10"/>
      <c r="D150" s="8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10"/>
      <c r="D151" s="8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10"/>
      <c r="D152" s="8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10"/>
      <c r="D153" s="8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10"/>
      <c r="D154" s="8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10"/>
      <c r="D155" s="8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10"/>
      <c r="D156" s="8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10"/>
      <c r="D157" s="8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10"/>
      <c r="D158" s="8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10"/>
      <c r="D159" s="8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10"/>
      <c r="D160" s="8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10"/>
      <c r="D161" s="8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10"/>
      <c r="D162" s="8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10"/>
      <c r="D163" s="8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10"/>
      <c r="D164" s="8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10"/>
      <c r="D165" s="8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10"/>
      <c r="D166" s="8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10"/>
      <c r="D167" s="8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10"/>
      <c r="D168" s="8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10"/>
      <c r="D169" s="8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10"/>
      <c r="D170" s="8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10"/>
      <c r="D171" s="8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10"/>
      <c r="D172" s="8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10"/>
      <c r="D173" s="8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10"/>
      <c r="D174" s="8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10"/>
      <c r="D175" s="8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10"/>
      <c r="D176" s="8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10"/>
      <c r="D177" s="8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10"/>
      <c r="D178" s="8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10"/>
      <c r="D179" s="8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10"/>
      <c r="D180" s="8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10"/>
      <c r="D181" s="8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10"/>
      <c r="D182" s="8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10"/>
      <c r="D183" s="8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10"/>
      <c r="D184" s="8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10"/>
      <c r="D185" s="8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10"/>
      <c r="D186" s="8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10"/>
      <c r="D187" s="8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10"/>
      <c r="D188" s="8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10"/>
      <c r="D189" s="8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10"/>
      <c r="D190" s="8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10"/>
      <c r="D191" s="8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10"/>
      <c r="D192" s="8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10"/>
      <c r="D193" s="8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10"/>
      <c r="D194" s="8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10"/>
      <c r="D195" s="8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10"/>
      <c r="D196" s="8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10"/>
      <c r="D197" s="8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10"/>
      <c r="D198" s="8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10"/>
      <c r="D199" s="8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10"/>
      <c r="D200" s="8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10"/>
      <c r="D201" s="8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10"/>
      <c r="D202" s="8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10"/>
      <c r="D203" s="8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10"/>
      <c r="D204" s="8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10"/>
      <c r="D205" s="8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10"/>
      <c r="D206" s="8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10"/>
      <c r="D207" s="8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10"/>
      <c r="D208" s="8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10"/>
      <c r="D209" s="8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10"/>
      <c r="D210" s="8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10"/>
      <c r="D211" s="8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10"/>
      <c r="D212" s="8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10"/>
      <c r="D213" s="8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10"/>
      <c r="D214" s="8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10"/>
      <c r="D215" s="8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10"/>
      <c r="D216" s="8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10"/>
      <c r="D217" s="8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10"/>
      <c r="D218" s="8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10"/>
      <c r="D219" s="8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10"/>
      <c r="D220" s="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10"/>
      <c r="D221" s="8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10"/>
      <c r="D222" s="8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10"/>
      <c r="D223" s="8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10"/>
      <c r="D224" s="8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10"/>
      <c r="D225" s="8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10"/>
      <c r="D226" s="8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10"/>
      <c r="D227" s="8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10"/>
      <c r="D228" s="8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10"/>
      <c r="D229" s="8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10"/>
      <c r="D230" s="8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10"/>
      <c r="D231" s="8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10"/>
      <c r="D232" s="8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10"/>
      <c r="D233" s="8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10"/>
      <c r="D234" s="8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10"/>
      <c r="D235" s="8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10"/>
      <c r="D236" s="8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10"/>
      <c r="D237" s="8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10"/>
      <c r="D238" s="8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10"/>
      <c r="D239" s="8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10"/>
      <c r="D240" s="8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10"/>
      <c r="D241" s="8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10"/>
      <c r="D242" s="8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10"/>
      <c r="D243" s="8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10"/>
      <c r="D244" s="8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10"/>
      <c r="D245" s="8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10"/>
      <c r="D246" s="8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10"/>
      <c r="D247" s="8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10"/>
      <c r="D248" s="8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10"/>
      <c r="D249" s="8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10"/>
      <c r="D250" s="8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10"/>
      <c r="D251" s="8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10"/>
      <c r="D252" s="8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10"/>
      <c r="D253" s="8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10"/>
      <c r="D254" s="8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10"/>
      <c r="D255" s="8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10"/>
      <c r="D256" s="8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10"/>
      <c r="D257" s="8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10"/>
      <c r="D258" s="8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10"/>
      <c r="D259" s="8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10"/>
      <c r="D260" s="8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10"/>
      <c r="D261" s="8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10"/>
      <c r="D262" s="8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10"/>
      <c r="D263" s="8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10"/>
      <c r="D264" s="8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10"/>
      <c r="D265" s="8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10"/>
      <c r="D266" s="8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10"/>
      <c r="D267" s="8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10"/>
      <c r="D268" s="8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10"/>
      <c r="D269" s="8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10"/>
      <c r="D270" s="8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10"/>
      <c r="D271" s="8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10"/>
      <c r="D272" s="8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10"/>
      <c r="D273" s="8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10"/>
      <c r="D274" s="8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10"/>
      <c r="D275" s="8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10"/>
      <c r="D276" s="8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10"/>
      <c r="D277" s="8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10"/>
      <c r="D278" s="8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10"/>
      <c r="D279" s="8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10"/>
      <c r="D280" s="8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10"/>
      <c r="D281" s="8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10"/>
      <c r="D282" s="8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10"/>
      <c r="D283" s="8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10"/>
      <c r="D284" s="8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10"/>
      <c r="D285" s="8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10"/>
      <c r="D286" s="8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10"/>
      <c r="D287" s="8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10"/>
      <c r="D288" s="8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10"/>
      <c r="D289" s="8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10"/>
      <c r="D290" s="8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10"/>
      <c r="D291" s="8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10"/>
      <c r="D292" s="8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10"/>
      <c r="D293" s="8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10"/>
      <c r="D294" s="8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10"/>
      <c r="D295" s="8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10"/>
      <c r="D296" s="8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10"/>
      <c r="D297" s="8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10"/>
      <c r="D298" s="8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10"/>
      <c r="D299" s="8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10"/>
      <c r="D300" s="8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10"/>
      <c r="D301" s="8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10"/>
      <c r="D302" s="8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10"/>
      <c r="D303" s="8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10"/>
      <c r="D304" s="8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10"/>
      <c r="D305" s="8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10"/>
      <c r="D306" s="8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10"/>
      <c r="D307" s="8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10"/>
      <c r="D308" s="8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10"/>
      <c r="D309" s="8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10"/>
      <c r="D310" s="8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10"/>
      <c r="D311" s="8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10"/>
      <c r="D312" s="8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10"/>
      <c r="D313" s="8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10"/>
      <c r="D314" s="8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10"/>
      <c r="D315" s="8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10"/>
      <c r="D316" s="8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10"/>
      <c r="D317" s="8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10"/>
      <c r="D318" s="8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10"/>
      <c r="D319" s="8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10"/>
      <c r="D320" s="8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10"/>
      <c r="D321" s="8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10"/>
      <c r="D322" s="8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10"/>
      <c r="D323" s="8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10"/>
      <c r="D324" s="8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10"/>
      <c r="D325" s="8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10"/>
      <c r="D326" s="8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10"/>
      <c r="D327" s="8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10"/>
      <c r="D328" s="8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10"/>
      <c r="D329" s="8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10"/>
      <c r="D330" s="8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10"/>
      <c r="D331" s="8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10"/>
      <c r="D332" s="8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10"/>
      <c r="D333" s="8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10"/>
      <c r="D334" s="8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10"/>
      <c r="D335" s="8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10"/>
      <c r="D336" s="8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10"/>
      <c r="D337" s="8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10"/>
      <c r="D338" s="8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10"/>
      <c r="D339" s="8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10"/>
      <c r="D340" s="8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10"/>
      <c r="D341" s="8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10"/>
      <c r="D342" s="8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10"/>
      <c r="D343" s="8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10"/>
      <c r="D344" s="8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10"/>
      <c r="D345" s="8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10"/>
      <c r="D346" s="8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10"/>
      <c r="D347" s="8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10"/>
      <c r="D348" s="8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10"/>
      <c r="D349" s="8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10"/>
      <c r="D350" s="8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10"/>
      <c r="D351" s="8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10"/>
      <c r="D352" s="8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10"/>
      <c r="D353" s="8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10"/>
      <c r="D354" s="8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10"/>
      <c r="D355" s="8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10"/>
      <c r="D356" s="8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10"/>
      <c r="D357" s="8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10"/>
      <c r="D358" s="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10"/>
      <c r="D359" s="8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10"/>
      <c r="D360" s="8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10"/>
      <c r="D361" s="8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10"/>
      <c r="D362" s="8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10"/>
      <c r="D363" s="8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10"/>
      <c r="D364" s="8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10"/>
      <c r="D365" s="8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10"/>
      <c r="D366" s="8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10"/>
      <c r="D367" s="8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10"/>
      <c r="D368" s="8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10"/>
      <c r="D369" s="8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10"/>
      <c r="D370" s="8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10"/>
      <c r="D371" s="8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10"/>
      <c r="D372" s="8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10"/>
      <c r="D373" s="8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10"/>
      <c r="D374" s="8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10"/>
      <c r="D375" s="8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10"/>
      <c r="D376" s="8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10"/>
      <c r="D377" s="8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10"/>
      <c r="D378" s="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10"/>
      <c r="D379" s="8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10"/>
      <c r="D380" s="8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10"/>
      <c r="D381" s="8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10"/>
      <c r="D382" s="8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10"/>
      <c r="D383" s="8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10"/>
      <c r="D384" s="8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10"/>
      <c r="D385" s="8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10"/>
      <c r="D386" s="8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10"/>
      <c r="D387" s="8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10"/>
      <c r="D388" s="8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10"/>
      <c r="D389" s="8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10"/>
      <c r="D390" s="8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10"/>
      <c r="D391" s="8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10"/>
      <c r="D392" s="8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10"/>
      <c r="D393" s="8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10"/>
      <c r="D394" s="8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10"/>
      <c r="D395" s="8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10"/>
      <c r="D396" s="8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10"/>
      <c r="D397" s="8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10"/>
      <c r="D398" s="8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10"/>
      <c r="D399" s="8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10"/>
      <c r="D400" s="8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10"/>
      <c r="D401" s="8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10"/>
      <c r="D402" s="8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10"/>
      <c r="D403" s="8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10"/>
      <c r="D404" s="8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10"/>
      <c r="D405" s="8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10"/>
      <c r="D406" s="8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10"/>
      <c r="D407" s="8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10"/>
      <c r="D408" s="8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10"/>
      <c r="D409" s="8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10"/>
      <c r="D410" s="8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10"/>
      <c r="D411" s="8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10"/>
      <c r="D412" s="8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10"/>
      <c r="D413" s="8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10"/>
      <c r="D414" s="8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10"/>
      <c r="D415" s="8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10"/>
      <c r="D416" s="8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10"/>
      <c r="D417" s="8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10"/>
      <c r="D418" s="8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10"/>
      <c r="D419" s="8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10"/>
      <c r="D420" s="8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10"/>
      <c r="D421" s="8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10"/>
      <c r="D422" s="8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10"/>
      <c r="D423" s="8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10"/>
      <c r="D424" s="8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10"/>
      <c r="D425" s="8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10"/>
      <c r="D426" s="8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10"/>
      <c r="D427" s="8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10"/>
      <c r="D428" s="8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10"/>
      <c r="D429" s="8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10"/>
      <c r="D430" s="8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10"/>
      <c r="D431" s="8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10"/>
      <c r="D432" s="8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10"/>
      <c r="D433" s="8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10"/>
      <c r="D434" s="8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10"/>
      <c r="D435" s="8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10"/>
      <c r="D436" s="8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10"/>
      <c r="D437" s="8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10"/>
      <c r="D438" s="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10"/>
      <c r="D439" s="8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10"/>
      <c r="D440" s="8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10"/>
      <c r="D441" s="8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10"/>
      <c r="D442" s="8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10"/>
      <c r="D443" s="8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10"/>
      <c r="D444" s="8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10"/>
      <c r="D445" s="8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10"/>
      <c r="D446" s="8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10"/>
      <c r="D447" s="8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10"/>
      <c r="D448" s="8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10"/>
      <c r="D449" s="8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10"/>
      <c r="D450" s="8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10"/>
      <c r="D451" s="8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10"/>
      <c r="D452" s="8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10"/>
      <c r="D453" s="8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10"/>
      <c r="D454" s="8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10"/>
      <c r="D455" s="8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10"/>
      <c r="D456" s="8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10"/>
      <c r="D457" s="8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10"/>
      <c r="D458" s="8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10"/>
      <c r="D459" s="8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10"/>
      <c r="D460" s="8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10"/>
      <c r="D461" s="8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10"/>
      <c r="D462" s="8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10"/>
      <c r="D463" s="8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10"/>
      <c r="D464" s="8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10"/>
      <c r="D465" s="8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10"/>
      <c r="D466" s="8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10"/>
      <c r="D467" s="8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10"/>
      <c r="D468" s="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10"/>
      <c r="D469" s="8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10"/>
      <c r="D470" s="8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10"/>
      <c r="D471" s="8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10"/>
      <c r="D472" s="8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10"/>
      <c r="D473" s="8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10"/>
      <c r="D474" s="8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10"/>
      <c r="D475" s="8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10"/>
      <c r="D476" s="8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10"/>
      <c r="D477" s="8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10"/>
      <c r="D478" s="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10"/>
      <c r="D479" s="8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10"/>
      <c r="D480" s="8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10"/>
      <c r="D481" s="8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10"/>
      <c r="D482" s="8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10"/>
      <c r="D483" s="8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10"/>
      <c r="D484" s="8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10"/>
      <c r="D485" s="8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10"/>
      <c r="D486" s="8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10"/>
      <c r="D487" s="8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10"/>
      <c r="D488" s="8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10"/>
      <c r="D489" s="8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10"/>
      <c r="D490" s="8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10"/>
      <c r="D491" s="8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10"/>
      <c r="D492" s="8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10"/>
      <c r="D493" s="8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10"/>
      <c r="D494" s="8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10"/>
      <c r="D495" s="8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10"/>
      <c r="D496" s="8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10"/>
      <c r="D497" s="8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10"/>
      <c r="D498" s="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10"/>
      <c r="D499" s="8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10"/>
      <c r="D500" s="8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10"/>
      <c r="D501" s="8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10"/>
      <c r="D502" s="8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10"/>
      <c r="D503" s="8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10"/>
      <c r="D504" s="8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10"/>
      <c r="D505" s="8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10"/>
      <c r="D506" s="8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10"/>
      <c r="D507" s="8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10"/>
      <c r="D508" s="8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10"/>
      <c r="D509" s="8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10"/>
      <c r="D510" s="8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10"/>
      <c r="D511" s="8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10"/>
      <c r="D512" s="8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10"/>
      <c r="D513" s="8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10"/>
      <c r="D514" s="8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10"/>
      <c r="D515" s="8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10"/>
      <c r="D516" s="8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10"/>
      <c r="D517" s="8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10"/>
      <c r="D518" s="8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10"/>
      <c r="D519" s="8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10"/>
      <c r="D520" s="8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10"/>
      <c r="D521" s="8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10"/>
      <c r="D522" s="8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10"/>
      <c r="D523" s="8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10"/>
      <c r="D524" s="8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10"/>
      <c r="D525" s="8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10"/>
      <c r="D526" s="8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10"/>
      <c r="D527" s="8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10"/>
      <c r="D528" s="8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10"/>
      <c r="D529" s="8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10"/>
      <c r="D530" s="8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10"/>
      <c r="D531" s="8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10"/>
      <c r="D532" s="8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10"/>
      <c r="D533" s="8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10"/>
      <c r="D534" s="8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10"/>
      <c r="D535" s="8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10"/>
      <c r="D536" s="8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10"/>
      <c r="D537" s="8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10"/>
      <c r="D538" s="8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10"/>
      <c r="D539" s="8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10"/>
      <c r="D540" s="8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10"/>
      <c r="D541" s="8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10"/>
      <c r="D542" s="8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10"/>
      <c r="D543" s="8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10"/>
      <c r="D544" s="8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10"/>
      <c r="D545" s="8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10"/>
      <c r="D546" s="8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10"/>
      <c r="D547" s="8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10"/>
      <c r="D548" s="8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10"/>
      <c r="D549" s="8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10"/>
      <c r="D550" s="8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10"/>
      <c r="D551" s="8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10"/>
      <c r="D552" s="8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10"/>
      <c r="D553" s="8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10"/>
      <c r="D554" s="8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10"/>
      <c r="D555" s="8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10"/>
      <c r="D556" s="8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10"/>
      <c r="D557" s="8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10"/>
      <c r="D558" s="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10"/>
      <c r="D559" s="8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10"/>
      <c r="D560" s="8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10"/>
      <c r="D561" s="8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10"/>
      <c r="D562" s="8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10"/>
      <c r="D563" s="8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10"/>
      <c r="D564" s="8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10"/>
      <c r="D565" s="8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10"/>
      <c r="D566" s="8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10"/>
      <c r="D567" s="8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10"/>
      <c r="D568" s="8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10"/>
      <c r="D569" s="8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10"/>
      <c r="D570" s="8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10"/>
      <c r="D571" s="8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10"/>
      <c r="D572" s="8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10"/>
      <c r="D573" s="8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10"/>
      <c r="D574" s="8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10"/>
      <c r="D575" s="8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10"/>
      <c r="D576" s="8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10"/>
      <c r="D577" s="8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10"/>
      <c r="D578" s="8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10"/>
      <c r="D579" s="8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10"/>
      <c r="D580" s="8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10"/>
      <c r="D581" s="8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10"/>
      <c r="D582" s="8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10"/>
      <c r="D583" s="8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10"/>
      <c r="D584" s="8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10"/>
      <c r="D585" s="8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10"/>
      <c r="D586" s="8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10"/>
      <c r="D587" s="8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10"/>
      <c r="D588" s="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10"/>
      <c r="D589" s="8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10"/>
      <c r="D590" s="8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10"/>
      <c r="D591" s="8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10"/>
      <c r="D592" s="8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10"/>
      <c r="D593" s="8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10"/>
      <c r="D594" s="8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10"/>
      <c r="D595" s="8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10"/>
      <c r="D596" s="8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10"/>
      <c r="D597" s="8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10"/>
      <c r="D598" s="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10"/>
      <c r="D599" s="8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10"/>
      <c r="D600" s="8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10"/>
      <c r="D601" s="8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10"/>
      <c r="D602" s="8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10"/>
      <c r="D603" s="8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10"/>
      <c r="D604" s="8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10"/>
      <c r="D605" s="8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10"/>
      <c r="D606" s="8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10"/>
      <c r="D607" s="8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10"/>
      <c r="D608" s="8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10"/>
      <c r="D609" s="8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10"/>
      <c r="D610" s="8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10"/>
      <c r="D611" s="8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10"/>
      <c r="D612" s="8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10"/>
      <c r="D613" s="8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10"/>
      <c r="D614" s="8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10"/>
      <c r="D615" s="8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10"/>
      <c r="D616" s="8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10"/>
      <c r="D617" s="8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10"/>
      <c r="D618" s="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10"/>
      <c r="D619" s="8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10"/>
      <c r="D620" s="8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10"/>
      <c r="D621" s="8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10"/>
      <c r="D622" s="8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10"/>
      <c r="D623" s="8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10"/>
      <c r="D624" s="8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10"/>
      <c r="D625" s="8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10"/>
      <c r="D626" s="8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10"/>
      <c r="D627" s="8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10"/>
      <c r="D628" s="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10"/>
      <c r="D629" s="8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10"/>
      <c r="D630" s="8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10"/>
      <c r="D631" s="8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10"/>
      <c r="D632" s="8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10"/>
      <c r="D633" s="8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10"/>
      <c r="D634" s="8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10"/>
      <c r="D635" s="8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10"/>
      <c r="D636" s="8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10"/>
      <c r="D637" s="8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10"/>
      <c r="D638" s="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10"/>
      <c r="D639" s="8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10"/>
      <c r="D640" s="8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10"/>
      <c r="D641" s="8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10"/>
      <c r="D642" s="8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10"/>
      <c r="D643" s="8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10"/>
      <c r="D644" s="8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10"/>
      <c r="D645" s="8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10"/>
      <c r="D646" s="8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10"/>
      <c r="D647" s="8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10"/>
      <c r="D648" s="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10"/>
      <c r="D649" s="8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10"/>
      <c r="D650" s="8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10"/>
      <c r="D651" s="8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10"/>
      <c r="D652" s="8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10"/>
      <c r="D653" s="8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10"/>
      <c r="D654" s="8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10"/>
      <c r="D655" s="8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10"/>
      <c r="D656" s="8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10"/>
      <c r="D657" s="8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10"/>
      <c r="D658" s="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10"/>
      <c r="D659" s="8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10"/>
      <c r="D660" s="8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10"/>
      <c r="D661" s="8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10"/>
      <c r="D662" s="8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10"/>
      <c r="D663" s="8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10"/>
      <c r="D664" s="8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10"/>
      <c r="D665" s="8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10"/>
      <c r="D666" s="8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10"/>
      <c r="D667" s="8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10"/>
      <c r="D668" s="8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10"/>
      <c r="D669" s="8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10"/>
      <c r="D670" s="8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10"/>
      <c r="D671" s="8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10"/>
      <c r="D672" s="8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10"/>
      <c r="D673" s="8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10"/>
      <c r="D674" s="8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10"/>
      <c r="D675" s="8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10"/>
      <c r="D676" s="8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10"/>
      <c r="D677" s="8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10"/>
      <c r="D678" s="8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10"/>
      <c r="D679" s="8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10"/>
      <c r="D680" s="8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10"/>
      <c r="D681" s="8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10"/>
      <c r="D682" s="8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10"/>
      <c r="D683" s="8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10"/>
      <c r="D684" s="8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10"/>
      <c r="D685" s="8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10"/>
      <c r="D686" s="8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10"/>
      <c r="D687" s="8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10"/>
      <c r="D688" s="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10"/>
      <c r="D689" s="8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10"/>
      <c r="D690" s="8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10"/>
      <c r="D691" s="8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10"/>
      <c r="D692" s="8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10"/>
      <c r="D693" s="8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10"/>
      <c r="D694" s="8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10"/>
      <c r="D695" s="8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10"/>
      <c r="D696" s="8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10"/>
      <c r="D697" s="8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10"/>
      <c r="D698" s="8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10"/>
      <c r="D699" s="8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10"/>
      <c r="D700" s="8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10"/>
      <c r="D701" s="8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10"/>
      <c r="D702" s="8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10"/>
      <c r="D703" s="8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10"/>
      <c r="D704" s="8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10"/>
      <c r="D705" s="8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10"/>
      <c r="D706" s="8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10"/>
      <c r="D707" s="8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10"/>
      <c r="D708" s="8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10"/>
      <c r="D709" s="8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10"/>
      <c r="D710" s="8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10"/>
      <c r="D711" s="8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10"/>
      <c r="D712" s="8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10"/>
      <c r="D713" s="8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10"/>
      <c r="D714" s="8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10"/>
      <c r="D715" s="8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10"/>
      <c r="D716" s="8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10"/>
      <c r="D717" s="8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10"/>
      <c r="D718" s="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10"/>
      <c r="D719" s="8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10"/>
      <c r="D720" s="8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10"/>
      <c r="D721" s="8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10"/>
      <c r="D722" s="8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10"/>
      <c r="D723" s="8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10"/>
      <c r="D724" s="8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10"/>
      <c r="D725" s="8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10"/>
      <c r="D726" s="8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10"/>
      <c r="D727" s="8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10"/>
      <c r="D728" s="8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10"/>
      <c r="D729" s="8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10"/>
      <c r="D730" s="8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10"/>
      <c r="D731" s="8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10"/>
      <c r="D732" s="8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10"/>
      <c r="D733" s="8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10"/>
      <c r="D734" s="8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10"/>
      <c r="D735" s="8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10"/>
      <c r="D736" s="8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10"/>
      <c r="D737" s="8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10"/>
      <c r="D738" s="8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10"/>
      <c r="D739" s="8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10"/>
      <c r="D740" s="8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10"/>
      <c r="D741" s="8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10"/>
      <c r="D742" s="8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10"/>
      <c r="D743" s="8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10"/>
      <c r="D744" s="8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10"/>
      <c r="D745" s="8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10"/>
      <c r="D746" s="8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10"/>
      <c r="D747" s="8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10"/>
      <c r="D748" s="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10"/>
      <c r="D749" s="8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10"/>
      <c r="D750" s="8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10"/>
      <c r="D751" s="8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10"/>
      <c r="D752" s="8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10"/>
      <c r="D753" s="8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10"/>
      <c r="D754" s="8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10"/>
      <c r="D755" s="8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10"/>
      <c r="D756" s="8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10"/>
      <c r="D757" s="8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10"/>
      <c r="D758" s="8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10"/>
      <c r="D759" s="8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10"/>
      <c r="D760" s="8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10"/>
      <c r="D761" s="8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10"/>
      <c r="D762" s="8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10"/>
      <c r="D763" s="8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10"/>
      <c r="D764" s="8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10"/>
      <c r="D765" s="8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10"/>
      <c r="D766" s="8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10"/>
      <c r="D767" s="8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10"/>
      <c r="D768" s="8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10"/>
      <c r="D769" s="8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10"/>
      <c r="D770" s="8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10"/>
      <c r="D771" s="8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10"/>
      <c r="D772" s="8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10"/>
      <c r="D773" s="8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10"/>
      <c r="D774" s="8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10"/>
      <c r="D775" s="8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10"/>
      <c r="D776" s="8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10"/>
      <c r="D777" s="8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10"/>
      <c r="D778" s="8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10"/>
      <c r="D779" s="8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10"/>
      <c r="D780" s="8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10"/>
      <c r="D781" s="8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10"/>
      <c r="D782" s="8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10"/>
      <c r="D783" s="8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10"/>
      <c r="D784" s="8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10"/>
      <c r="D785" s="8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10"/>
      <c r="D786" s="8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10"/>
      <c r="D787" s="8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10"/>
      <c r="D788" s="8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10"/>
      <c r="D789" s="8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10"/>
      <c r="D790" s="8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10"/>
      <c r="D791" s="8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10"/>
      <c r="D792" s="8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10"/>
      <c r="D793" s="8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10"/>
      <c r="D794" s="8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10"/>
      <c r="D795" s="8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10"/>
      <c r="D796" s="8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10"/>
      <c r="D797" s="8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10"/>
      <c r="D798" s="8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10"/>
      <c r="D799" s="8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10"/>
      <c r="D800" s="8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10"/>
      <c r="D801" s="8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10"/>
      <c r="D802" s="8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10"/>
      <c r="D803" s="8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10"/>
      <c r="D804" s="8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10"/>
      <c r="D805" s="8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10"/>
      <c r="D806" s="8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10"/>
      <c r="D807" s="8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10"/>
      <c r="D808" s="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10"/>
      <c r="D809" s="8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10"/>
      <c r="D810" s="8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10"/>
      <c r="D811" s="8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10"/>
      <c r="D812" s="8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10"/>
      <c r="D813" s="8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10"/>
      <c r="D814" s="8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10"/>
      <c r="D815" s="8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10"/>
      <c r="D816" s="8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10"/>
      <c r="D817" s="8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10"/>
      <c r="D818" s="8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10"/>
      <c r="D819" s="8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10"/>
      <c r="D820" s="8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10"/>
      <c r="D821" s="8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10"/>
      <c r="D822" s="8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10"/>
      <c r="D823" s="8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10"/>
      <c r="D824" s="8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10"/>
      <c r="D825" s="8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10"/>
      <c r="D826" s="8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10"/>
      <c r="D827" s="8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10"/>
      <c r="D828" s="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10"/>
      <c r="D829" s="8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10"/>
      <c r="D830" s="8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10"/>
      <c r="D831" s="8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10"/>
      <c r="D832" s="8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10"/>
      <c r="D833" s="8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10"/>
      <c r="D834" s="8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10"/>
      <c r="D835" s="8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10"/>
      <c r="D836" s="8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10"/>
      <c r="D837" s="8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10"/>
      <c r="D838" s="8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10"/>
      <c r="D839" s="8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10"/>
      <c r="D840" s="8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10"/>
      <c r="D841" s="8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10"/>
      <c r="D842" s="8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10"/>
      <c r="D843" s="8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10"/>
      <c r="D844" s="8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10"/>
      <c r="D845" s="8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10"/>
      <c r="D846" s="8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10"/>
      <c r="D847" s="8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10"/>
      <c r="D848" s="8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10"/>
      <c r="D849" s="8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10"/>
      <c r="D850" s="8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10"/>
      <c r="D851" s="8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10"/>
      <c r="D852" s="8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10"/>
      <c r="D853" s="8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10"/>
      <c r="D854" s="8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10"/>
      <c r="D855" s="8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10"/>
      <c r="D856" s="8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10"/>
      <c r="D857" s="8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10"/>
      <c r="D858" s="8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10"/>
      <c r="D859" s="8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10"/>
      <c r="D860" s="8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10"/>
      <c r="D861" s="8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10"/>
      <c r="D862" s="8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10"/>
      <c r="D863" s="8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10"/>
      <c r="D864" s="8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10"/>
      <c r="D865" s="8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10"/>
      <c r="D866" s="8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10"/>
      <c r="D867" s="8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10"/>
      <c r="D868" s="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10"/>
      <c r="D869" s="8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10"/>
      <c r="D870" s="8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10"/>
      <c r="D871" s="8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10"/>
      <c r="D872" s="8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10"/>
      <c r="D873" s="8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10"/>
      <c r="D874" s="8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10"/>
      <c r="D875" s="8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10"/>
      <c r="D876" s="8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10"/>
      <c r="D877" s="8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10"/>
      <c r="D878" s="8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10"/>
      <c r="D879" s="8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10"/>
      <c r="D880" s="8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10"/>
      <c r="D881" s="8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10"/>
      <c r="D882" s="8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10"/>
      <c r="D883" s="8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10"/>
      <c r="D884" s="8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10"/>
      <c r="D885" s="8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10"/>
      <c r="D886" s="8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10"/>
      <c r="D887" s="8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10"/>
      <c r="D888" s="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10"/>
      <c r="D889" s="8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10"/>
      <c r="D890" s="8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10"/>
      <c r="D891" s="8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10"/>
      <c r="D892" s="8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10"/>
      <c r="D893" s="8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10"/>
      <c r="D894" s="8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10"/>
      <c r="D895" s="8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10"/>
      <c r="D896" s="8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10"/>
      <c r="D897" s="8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10"/>
      <c r="D898" s="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10"/>
      <c r="D899" s="8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10"/>
      <c r="D900" s="8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10"/>
      <c r="D901" s="8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10"/>
      <c r="D902" s="8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10"/>
      <c r="D903" s="8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10"/>
      <c r="D904" s="8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10"/>
      <c r="D905" s="8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10"/>
      <c r="D906" s="8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10"/>
      <c r="D907" s="8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10"/>
      <c r="D908" s="8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10"/>
      <c r="D909" s="8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10"/>
      <c r="D910" s="8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10"/>
      <c r="D911" s="8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10"/>
      <c r="D912" s="8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10"/>
      <c r="D913" s="8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10"/>
      <c r="D914" s="8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10"/>
      <c r="D915" s="8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10"/>
      <c r="D916" s="8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10"/>
      <c r="D917" s="8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10"/>
      <c r="D918" s="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10"/>
      <c r="D919" s="8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10"/>
      <c r="D920" s="8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10"/>
      <c r="D921" s="8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10"/>
      <c r="D922" s="8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10"/>
      <c r="D923" s="8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10"/>
      <c r="D924" s="8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10"/>
      <c r="D925" s="8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10"/>
      <c r="D926" s="8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10"/>
      <c r="D927" s="8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10"/>
      <c r="D928" s="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10"/>
      <c r="D929" s="8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10"/>
      <c r="D930" s="8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10"/>
      <c r="D931" s="8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10"/>
      <c r="D932" s="8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10"/>
      <c r="D933" s="8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10"/>
      <c r="D934" s="8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10"/>
      <c r="D935" s="8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10"/>
      <c r="D936" s="8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10"/>
      <c r="D937" s="8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10"/>
      <c r="D938" s="8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10"/>
      <c r="D939" s="8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10"/>
      <c r="D940" s="8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10"/>
      <c r="D941" s="8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10"/>
      <c r="D942" s="8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10"/>
      <c r="D943" s="8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10"/>
      <c r="D944" s="8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10"/>
      <c r="D945" s="8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10"/>
      <c r="D946" s="8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10"/>
      <c r="D947" s="8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10"/>
      <c r="D948" s="8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10"/>
      <c r="D949" s="8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10"/>
      <c r="D950" s="8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10"/>
      <c r="D951" s="8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10"/>
      <c r="D952" s="8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10"/>
      <c r="D953" s="8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10"/>
      <c r="D954" s="8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10"/>
      <c r="D955" s="8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10"/>
      <c r="D956" s="8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10"/>
      <c r="D957" s="8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10"/>
      <c r="D958" s="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10"/>
      <c r="D959" s="8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10"/>
      <c r="D960" s="8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10"/>
      <c r="D961" s="8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10"/>
      <c r="D962" s="8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10"/>
      <c r="D963" s="8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10"/>
      <c r="D964" s="8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10"/>
      <c r="D965" s="8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10"/>
      <c r="D966" s="8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10"/>
      <c r="D967" s="8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10"/>
      <c r="D968" s="8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10"/>
      <c r="D969" s="8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10"/>
      <c r="D970" s="8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10"/>
      <c r="D971" s="8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10"/>
      <c r="D972" s="8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10"/>
      <c r="D973" s="8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10"/>
      <c r="D974" s="8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10"/>
      <c r="D975" s="8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10"/>
      <c r="D976" s="8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10"/>
      <c r="D977" s="8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10"/>
      <c r="D978" s="8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10"/>
      <c r="D979" s="8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10"/>
      <c r="D980" s="8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10"/>
      <c r="D981" s="8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10"/>
      <c r="D982" s="8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10"/>
      <c r="D983" s="8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10"/>
      <c r="D984" s="8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10"/>
      <c r="D985" s="8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10"/>
      <c r="D986" s="8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10"/>
      <c r="D987" s="8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10"/>
      <c r="D988" s="8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10"/>
      <c r="D989" s="8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10"/>
      <c r="D990" s="8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10"/>
      <c r="D991" s="8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10"/>
      <c r="D992" s="8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10"/>
      <c r="D993" s="8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10"/>
      <c r="D994" s="8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10"/>
      <c r="D995" s="8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10"/>
      <c r="D996" s="8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10"/>
      <c r="D997" s="8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10"/>
      <c r="D998" s="8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10"/>
      <c r="D999" s="8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10"/>
      <c r="D1000" s="8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3">
    <mergeCell ref="A2:B2"/>
    <mergeCell ref="A3:B3"/>
    <mergeCell ref="A4:B4"/>
  </mergeCells>
  <conditionalFormatting sqref="C28">
    <cfRule type="cellIs" dxfId="0" priority="1" operator="lessThan">
      <formula>$C$22</formula>
    </cfRule>
  </conditionalFormatting>
  <conditionalFormatting sqref="C28">
    <cfRule type="cellIs" dxfId="1" priority="2" operator="greaterThan">
      <formula>$C$22</formula>
    </cfRule>
  </conditionalFormatting>
  <conditionalFormatting sqref="E28">
    <cfRule type="containsText" dxfId="2" priority="3" operator="containsText" text="SUFFICIENTE">
      <formula>NOT(ISERROR(SEARCH(("SUFFICIENTE"),(E28))))</formula>
    </cfRule>
  </conditionalFormatting>
  <conditionalFormatting sqref="E28">
    <cfRule type="containsText" dxfId="3" priority="4" operator="containsText" text="AUMENTARE">
      <formula>NOT(ISERROR(SEARCH(("AUMENTARE"),(E28))))</formula>
    </cfRule>
  </conditionalFormatting>
  <dataValidations>
    <dataValidation type="list" allowBlank="1" showErrorMessage="1" sqref="A14">
      <formula1>$A$46:$A$52</formula1>
    </dataValidation>
    <dataValidation type="list" allowBlank="1" showErrorMessage="1" sqref="C6">
      <formula1>$A$40:$A$44</formula1>
    </dataValidation>
  </dataValidations>
  <hyperlinks>
    <hyperlink r:id="rId1" ref="A35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